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activeTab="0"/>
  </bookViews>
  <sheets>
    <sheet name="02.2018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B2" authorId="0">
      <text>
        <r>
          <rPr>
            <b/>
            <sz val="8"/>
            <rFont val="Arial"/>
            <family val="2"/>
          </rPr>
          <t xml:space="preserve">Prosimy o uzupełnienie wskazanych przez Zamawiającego pól oraz </t>
        </r>
        <r>
          <rPr>
            <b/>
            <sz val="8"/>
            <color indexed="10"/>
            <rFont val="Arial"/>
            <family val="2"/>
          </rPr>
          <t>sprawdzenie poprawności</t>
        </r>
        <r>
          <rPr>
            <b/>
            <sz val="8"/>
            <rFont val="Arial"/>
            <family val="2"/>
          </rPr>
          <t xml:space="preserve"> otrzymanych wyników.</t>
        </r>
        <r>
          <rPr>
            <b/>
            <sz val="8"/>
            <rFont val="Tahoma"/>
            <family val="2"/>
          </rPr>
          <t xml:space="preserve">
</t>
        </r>
      </text>
    </comment>
    <comment ref="F6" authorId="0">
      <text>
        <r>
          <rPr>
            <b/>
            <sz val="7"/>
            <rFont val="Arial"/>
            <family val="2"/>
          </rPr>
          <t>Należy uzupełnić w formularzu cenę jednostkową netto</t>
        </r>
        <r>
          <rPr>
            <sz val="7"/>
            <rFont val="Arial"/>
            <family val="2"/>
          </rPr>
          <t xml:space="preserve">
</t>
        </r>
      </text>
    </comment>
    <comment ref="H6" authorId="0">
      <text>
        <r>
          <rPr>
            <b/>
            <sz val="7"/>
            <rFont val="Arial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<sst xmlns="http://schemas.openxmlformats.org/spreadsheetml/2006/main" count="132" uniqueCount="70">
  <si>
    <t>Opis przedmiotu zamówienia</t>
  </si>
  <si>
    <t>Ilość</t>
  </si>
  <si>
    <t>Wartość brutto</t>
  </si>
  <si>
    <t>lp</t>
  </si>
  <si>
    <t>Wartość netto</t>
  </si>
  <si>
    <t>Cena jednostkowa brutto</t>
  </si>
  <si>
    <t>………………………………………..</t>
  </si>
  <si>
    <t>podpis</t>
  </si>
  <si>
    <t>Nazwa producenta</t>
  </si>
  <si>
    <t>Rozmiar</t>
  </si>
  <si>
    <t>szt.</t>
  </si>
  <si>
    <t>Pakiet nr 1</t>
  </si>
  <si>
    <t>Nazwa handlowa/ 
Nr katalogowy</t>
  </si>
  <si>
    <t>RAZEM</t>
  </si>
  <si>
    <t>Pakiet 2</t>
  </si>
  <si>
    <t>Pakiet 3</t>
  </si>
  <si>
    <t>Pakiet 4</t>
  </si>
  <si>
    <t>Cena jednostkowa netto</t>
  </si>
  <si>
    <t>J.m.</t>
  </si>
  <si>
    <t>SUMA</t>
  </si>
  <si>
    <t xml:space="preserve"> Cena jednostkowa netto </t>
  </si>
  <si>
    <t xml:space="preserve">  Cena jednostkowa netto  </t>
  </si>
  <si>
    <t>Pakiet</t>
  </si>
  <si>
    <t xml:space="preserve">Wartość Netto </t>
  </si>
  <si>
    <t>Wartość Brutto</t>
  </si>
  <si>
    <t>Pakiet 1</t>
  </si>
  <si>
    <t>worek</t>
  </si>
  <si>
    <t>23G</t>
  </si>
  <si>
    <t>25G</t>
  </si>
  <si>
    <t xml:space="preserve">Jednorazowa sonda stepped z zagiętą elastyczną końcówką </t>
  </si>
  <si>
    <t xml:space="preserve">Jednorazowa sonda kierunkowa z wysuwaną końcówką </t>
  </si>
  <si>
    <t xml:space="preserve">25G </t>
  </si>
  <si>
    <t xml:space="preserve">Jednorazowe kaniule soft tip do wielorazowej igły fletowej </t>
  </si>
  <si>
    <t>23-27G</t>
  </si>
  <si>
    <t>Jednorazowa igła fletowa z aktywną aspiracją</t>
  </si>
  <si>
    <t>Jednorazowy zestaw do podawania/usuwania oleju. Z drenem sprężonego powietrza, strzykawką, gumowym tłokiem</t>
  </si>
  <si>
    <t xml:space="preserve"> 23-25G</t>
  </si>
  <si>
    <t xml:space="preserve">Jednorazowe światłowody żyrandolowe podwójne, na każdym koncu silikonowy stoper, w zestawie nóż/prowadnica do sklerotomii </t>
  </si>
  <si>
    <t>27G</t>
  </si>
  <si>
    <t>Jednorazowe mikronożyczki do witrektomii , wertykalne, zagięte, ostrza ostro zakończone, dolne ostrze zaokraglone.</t>
  </si>
  <si>
    <t>23G; 0,6 mm</t>
  </si>
  <si>
    <t>500 ml</t>
  </si>
  <si>
    <t>Akcesoria mają być kompatybilne z aparatem EVA.</t>
  </si>
  <si>
    <t>Jednorazowy zagięty, wysówany manipulator  typu Pertile z   antypoślizgową rękojeścią i suwakiem do wysówania końca.</t>
  </si>
  <si>
    <t>Jednorazowy metalowy trokar z ostrą prowadnicą typu MVR, z silikonowym zaworem zamykającym. Możliwość wielokrotnego zdejmowania i zakładania silikonowego zaworu. Prowadnica zakończona miarką 3 i 4mm. Pakowane pojedyńczo.</t>
  </si>
  <si>
    <t>23G , 25 G</t>
  </si>
  <si>
    <t>Igła z wysuwaną końcówką 41G do iniekcji podsiatkówkowych</t>
  </si>
  <si>
    <t>zestaw</t>
  </si>
  <si>
    <t>Roztwór BSE do irygacji do aparatu Centurion</t>
  </si>
  <si>
    <t>rozm.igły 23 G</t>
  </si>
  <si>
    <t>23G, 25G</t>
  </si>
  <si>
    <t>Jednorazowa końcówka lasera</t>
  </si>
  <si>
    <r>
      <t xml:space="preserve">Zestaw materiałów do witrektomii tylnej w skład którego wchodzą: 
</t>
    </r>
    <r>
      <rPr>
        <sz val="7.5"/>
        <rFont val="Arial"/>
        <family val="2"/>
      </rPr>
      <t>1. Witrektom 8000 cięć/min; światłowód ścięty; kaseta z workiem odciekowym 0,5l; dreny I/A płyn/powietrze; soft tip 23G; kaniula infuzyjna; 2 kaniule do podawania leków i barwników 26G x0,45mm x 32mm; kaniula do polewania 21Gx0,8 x 0,2mm; dren do wymuszonej infuzji VGPC; osłonka na ekran; osłonka na tacę narzędziową, jałowy
2. Zestaw zawierający: obłożenie na stół; obłożenie na pacjenta z otworem; obłożenie na stolik Mayo; 2 podłokietniki; 2 fartuchy XL z ręcznikiem; 2 strzykawki 5 ml-3 cz; 2 kubeczki; pojemnik plastikowy; opatrunek na oko; 5 kompresów włókninowych; 10 strzykawek do osuszenia p/op. jałowy, pakowany osobno</t>
    </r>
  </si>
  <si>
    <r>
      <t xml:space="preserve">Zestaw materiałów do witrektomii tylnej w skład którego wchodzą: 
</t>
    </r>
    <r>
      <rPr>
        <sz val="7.5"/>
        <rFont val="Arial"/>
        <family val="2"/>
      </rPr>
      <t>1. Światłowód ścięty; kaseta z workiem odciekowym 0,5l; dreny I/A płyn/powietrze; soft tip 23G; kapsulotom; zestaw fako 2,2 (igła,klucz,rękaw irygacyjny); nóż 2,2 ostrzony jednostronnie; kaniula do hydrodysekcji; kaniula infuzyjna; 2 kaniule do podawania leków i barwników 26G x0,45mm x 32mm; kaniula do polewania 21Gx0,8 x 0,2mm; nóż MVR zagięty 20G; dren do wymuszonej infuzji VGPC; osłonka na ekran, trokary zastawkowe 23G, jałowy
2. Zestaw zawierający: obłożenie na stół; obłożenie na pacjenta z otworem; obłożenie na stolik Mayo; 2 podłokietniki; 2 fartuchy XL z ręcznikiem; 2 strzykawki 5 ml-3 cz; 2 kubeczki; pojemnik plastikowy; opatrunek na oko; 5 kompresów włókninowych; 10 strzykawek do osuszenia p/op. jałowy, pakowany osobno</t>
    </r>
  </si>
  <si>
    <r>
      <t xml:space="preserve">Zestaw materiałów do witrektomii tylnej w skład którego wchodzą:
</t>
    </r>
    <r>
      <rPr>
        <sz val="7.5"/>
        <rFont val="Arial"/>
        <family val="2"/>
      </rPr>
      <t>1. Witrektom 8000cięć/min;</t>
    </r>
    <r>
      <rPr>
        <b/>
        <sz val="7.5"/>
        <rFont val="Arial"/>
        <family val="2"/>
      </rPr>
      <t xml:space="preserve"> </t>
    </r>
    <r>
      <rPr>
        <sz val="7.5"/>
        <rFont val="Arial"/>
        <family val="2"/>
      </rPr>
      <t>światłowód ścięty; kaseta z workiem odciekowym 0,5l; dreny I/A płyn/powietrze; soft tip 25G; kapsulotom; zestaw fako 2,2 (igła, klucz, rękaw irygacyjny); nóż 2,2 ostrzony jednostronnie; nóż MVR 20G, zagięty; kaniula do hydrodysekcji; kaniula do podawania oleju 7mm; 2 kaniule do podawania leków i barwników 26G x0,45mm x 32mm; kaniula do polewania 21Gx0,8 x 0,2mm; 1 x dren do wymuszonej infuzji VGPC; osłonka na ekran; osłonka na tacę narzędziową; konektor luer lock m/m, konektor luer lock ż/ż; zestaw trokarów (one step) z zastawkami oraz kaniulą infuzyjną, jałowy
2. Zestaw zawierający: obłożenie na stół; obłożenie na pacjenta z otworem; obłożenie na stolik Mayo; 2 podłokietniki; 2 fartuchy XL z ręcznikiem; 2 strzykawki 5 ml-3 cz; 2 kubeczki; pojemnik plastikowy; opatrunek na oko; 5 kompresów włókninowych; 10 strzykawek do osuszenia p/op. jałowy, pakowany osobno</t>
    </r>
  </si>
  <si>
    <t>Zestaw akcesoriów do zabiegów Fakoemulsyfikacji do aparatu CENTURION jałowy: 
kaniula 25G szt. 2 
kaniula 27G do hydrodyssekcji szt. 1
kaniula 27G szt. 2
obłożenie stolika 140 x 140 cm szt. 1 
obłożenie pacjenta 100 x 120 cm szt. 1 
kaseta kompatybilna z aparatem Centurion  szt. 1
plastikowa osłonka na oko szt. 1
mikrogąbki szt.6
kubek 120ml szt. 2 
sączki szt. 2 fartuch L szt. 
2igła 25G/25 szt. 2
gaziki 7,5 x 7,5 cm szt. 2 
strzykawka 20 ml z gwintem szt. 2
strzykawka 3 ml z gwintem szt. 4
strzykawka 5 ml z gwintem szt. 1
ręcznik papierowy szt. 2 
taca plastikowa 25 x 13 x 5 cm szt. 1
tip i osłonka szt. 1
folia na przedni panel szt. 1</t>
  </si>
  <si>
    <t xml:space="preserve">op.
6szt. </t>
  </si>
  <si>
    <r>
      <t xml:space="preserve">Zestaw materiałów do witrektomii tylnej w skład, którego wchodzą:
</t>
    </r>
    <r>
      <rPr>
        <sz val="7.5"/>
        <rFont val="Arial"/>
        <family val="2"/>
      </rPr>
      <t>1. Witrektom 8000 cięć/min; światłowód ścięty; kaseta z workiem odciekowym 0,5l; dreny I/A płyn/powietrze; soft tip 25G; kaniula do oleju 7mm; 2 kaniule do podawania leków i barwników 26G x0,45mm x 32mm; kaniula do polewania 21Gx0,8 x 0,2mm; dren do wymuszonej infuzji VGPC; zestaw trokarów (one step) z zastawkami oraz kaniulą infuzyjną;  konektor luer lock m/m, konektor luer lock ż/ż; osłonka na ekran; osłonka na tacę narzędziową, jałowy
2. Zestaw zawierający: obłożenie na stół; obłożenie na pacjenta z otworem; obłożenie na stolik Mayo; 2 podłokietniki; 2 fartuchy XL z ręcznikiem; 2 strzykawki 5 ml-3 cz; 2 kubeczki; pojemnik plastikowy; opatrunek na oko; 5 kompresów włókninowych; 10 strzykawek do osuszenia p/op. jałowy, pakowany osobno</t>
    </r>
  </si>
  <si>
    <t xml:space="preserve">   Cena jednostkowa netto   </t>
  </si>
  <si>
    <t>Nóż skośny do paracentezy, prosty</t>
  </si>
  <si>
    <t>kąt ostrza
15°, 30°,22,5°,45 °</t>
  </si>
  <si>
    <t>op. 6 szt.</t>
  </si>
  <si>
    <t>Nóż typu ,,slit" zakrzywiony z obustronnie ostrzonymi krawędziami tnącymi poza najszerszą częścią ostrza, matowy</t>
  </si>
  <si>
    <t>Nóż typu ,,crescent" z jednostronnie ostrzonymi krawędziami tnącymi, zakrzywiony, matowy</t>
  </si>
  <si>
    <t>kalibracja
od 1,0 mm do 3,2 mm</t>
  </si>
  <si>
    <t>W tym podatek Vat
 (%)</t>
  </si>
  <si>
    <t>kalibracja 
2,0 i 2,3 mm</t>
  </si>
  <si>
    <t xml:space="preserve">Nóż typu Mini - Crescent do operacji jaskry, jednorazowy, sterylny, obustronnie ostrzony, zagięty do góry pod kątem 25°, </t>
  </si>
  <si>
    <t>szer.ostrza 1,25 mm
dł.ostrza 2,5 mm</t>
  </si>
  <si>
    <t>Załącznik nr 3 do SIWZ - Formularz asortymentowo-cenowy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</si>
</sst>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41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008000"/>
      <name val="Arial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6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24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</cellStyleXfs>
  <cellXfs count="86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76" fontId="10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0" xfId="0" applyFont="1" applyAlignment="1">
      <alignment/>
    </xf>
    <xf numFmtId="44" fontId="10" fillId="0" borderId="10" xfId="0" applyNumberFormat="1" applyFont="1" applyBorder="1" applyAlignment="1">
      <alignment horizontal="center" vertical="center" wrapText="1"/>
    </xf>
    <xf numFmtId="0" fontId="10" fillId="30" borderId="10" xfId="0" applyFont="1" applyFill="1" applyBorder="1" applyAlignment="1">
      <alignment horizontal="center" vertical="center" wrapText="1"/>
    </xf>
    <xf numFmtId="44" fontId="10" fillId="0" borderId="11" xfId="0" applyNumberFormat="1" applyFont="1" applyBorder="1" applyAlignment="1">
      <alignment horizontal="center" vertical="center" wrapText="1"/>
    </xf>
    <xf numFmtId="0" fontId="10" fillId="31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32" borderId="13" xfId="0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 wrapText="1"/>
    </xf>
    <xf numFmtId="44" fontId="10" fillId="32" borderId="13" xfId="0" applyNumberFormat="1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9" fillId="32" borderId="11" xfId="0" applyFont="1" applyFill="1" applyBorder="1" applyAlignment="1">
      <alignment horizontal="center" vertical="center" wrapText="1"/>
    </xf>
    <xf numFmtId="44" fontId="9" fillId="0" borderId="11" xfId="0" applyNumberFormat="1" applyFont="1" applyBorder="1" applyAlignment="1">
      <alignment horizontal="center" vertical="center" wrapText="1"/>
    </xf>
    <xf numFmtId="176" fontId="9" fillId="31" borderId="11" xfId="0" applyNumberFormat="1" applyFont="1" applyFill="1" applyBorder="1" applyAlignment="1">
      <alignment horizontal="center" vertical="center" wrapText="1"/>
    </xf>
    <xf numFmtId="9" fontId="9" fillId="0" borderId="11" xfId="0" applyNumberFormat="1" applyFont="1" applyBorder="1" applyAlignment="1">
      <alignment horizontal="center" vertical="center" wrapText="1"/>
    </xf>
    <xf numFmtId="0" fontId="10" fillId="0" borderId="15" xfId="0" applyNumberFormat="1" applyFont="1" applyBorder="1" applyAlignment="1">
      <alignment horizontal="left" vertical="top" wrapText="1"/>
    </xf>
    <xf numFmtId="0" fontId="10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left" vertical="center" wrapText="1"/>
    </xf>
    <xf numFmtId="3" fontId="9" fillId="34" borderId="11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176" fontId="10" fillId="0" borderId="16" xfId="0" applyNumberFormat="1" applyFont="1" applyBorder="1" applyAlignment="1">
      <alignment horizontal="center" vertical="center" wrapText="1"/>
    </xf>
    <xf numFmtId="176" fontId="10" fillId="3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left" vertical="center" wrapText="1"/>
    </xf>
    <xf numFmtId="3" fontId="9" fillId="34" borderId="0" xfId="0" applyNumberFormat="1" applyFont="1" applyFill="1" applyAlignment="1">
      <alignment horizontal="center" vertical="center"/>
    </xf>
    <xf numFmtId="44" fontId="9" fillId="0" borderId="0" xfId="0" applyNumberFormat="1" applyFont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top" wrapText="1"/>
    </xf>
    <xf numFmtId="44" fontId="9" fillId="0" borderId="13" xfId="0" applyNumberFormat="1" applyFont="1" applyBorder="1" applyAlignment="1">
      <alignment horizontal="center" vertical="center" wrapText="1"/>
    </xf>
    <xf numFmtId="9" fontId="9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vertical="top"/>
    </xf>
    <xf numFmtId="0" fontId="10" fillId="32" borderId="0" xfId="0" applyFont="1" applyFill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3" fontId="9" fillId="34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4" xfId="0" applyFont="1" applyBorder="1" applyAlignment="1">
      <alignment vertical="top" wrapText="1"/>
    </xf>
    <xf numFmtId="176" fontId="10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49" fontId="9" fillId="34" borderId="12" xfId="0" applyNumberFormat="1" applyFont="1" applyFill="1" applyBorder="1" applyAlignment="1">
      <alignment vertical="center" wrapText="1"/>
    </xf>
    <xf numFmtId="49" fontId="9" fillId="0" borderId="12" xfId="0" applyNumberFormat="1" applyFont="1" applyBorder="1" applyAlignment="1">
      <alignment vertical="center" wrapText="1"/>
    </xf>
    <xf numFmtId="44" fontId="9" fillId="0" borderId="12" xfId="0" applyNumberFormat="1" applyFont="1" applyBorder="1" applyAlignment="1">
      <alignment horizontal="center" vertical="center" wrapText="1"/>
    </xf>
    <xf numFmtId="44" fontId="9" fillId="0" borderId="11" xfId="0" applyNumberFormat="1" applyFont="1" applyBorder="1" applyAlignment="1">
      <alignment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176" fontId="9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20" zoomScaleNormal="120" workbookViewId="0" topLeftCell="A40">
      <selection activeCell="B68" sqref="B68"/>
    </sheetView>
  </sheetViews>
  <sheetFormatPr defaultColWidth="8.7109375" defaultRowHeight="12.75"/>
  <cols>
    <col min="1" max="1" width="3.7109375" style="1" bestFit="1" customWidth="1"/>
    <col min="2" max="2" width="46.28125" style="1" customWidth="1"/>
    <col min="3" max="3" width="15.28125" style="17" customWidth="1"/>
    <col min="4" max="4" width="4.57421875" style="1" customWidth="1"/>
    <col min="5" max="5" width="5.00390625" style="17" customWidth="1"/>
    <col min="6" max="6" width="9.8515625" style="18" customWidth="1"/>
    <col min="7" max="7" width="9.57421875" style="1" customWidth="1"/>
    <col min="8" max="8" width="7.140625" style="1" customWidth="1"/>
    <col min="9" max="9" width="7.7109375" style="1" customWidth="1"/>
    <col min="10" max="10" width="11.140625" style="1" customWidth="1"/>
    <col min="11" max="11" width="9.57421875" style="1" customWidth="1"/>
    <col min="12" max="12" width="9.421875" style="1" customWidth="1"/>
    <col min="13" max="16384" width="8.7109375" style="1" customWidth="1"/>
  </cols>
  <sheetData>
    <row r="1" spans="9:10" ht="10.5">
      <c r="I1" s="85" t="s">
        <v>69</v>
      </c>
      <c r="J1" s="85"/>
    </row>
    <row r="2" spans="9:10" ht="33.75" customHeight="1">
      <c r="I2" s="85"/>
      <c r="J2" s="85"/>
    </row>
    <row r="5" spans="2:10" s="2" customFormat="1" ht="10.5">
      <c r="B5" s="20" t="s">
        <v>11</v>
      </c>
      <c r="C5" s="21"/>
      <c r="D5" s="21"/>
      <c r="E5" s="22"/>
      <c r="F5" s="23"/>
      <c r="G5" s="24"/>
      <c r="H5" s="21"/>
      <c r="I5" s="24"/>
      <c r="J5" s="24"/>
    </row>
    <row r="6" spans="1:12" ht="39">
      <c r="A6" s="25" t="s">
        <v>3</v>
      </c>
      <c r="B6" s="16" t="s">
        <v>0</v>
      </c>
      <c r="C6" s="16" t="s">
        <v>9</v>
      </c>
      <c r="D6" s="16" t="s">
        <v>18</v>
      </c>
      <c r="E6" s="16" t="s">
        <v>1</v>
      </c>
      <c r="F6" s="14" t="s">
        <v>17</v>
      </c>
      <c r="G6" s="15" t="s">
        <v>5</v>
      </c>
      <c r="H6" s="16" t="s">
        <v>65</v>
      </c>
      <c r="I6" s="15" t="s">
        <v>4</v>
      </c>
      <c r="J6" s="15" t="s">
        <v>2</v>
      </c>
      <c r="K6" s="3" t="s">
        <v>12</v>
      </c>
      <c r="L6" s="3" t="s">
        <v>8</v>
      </c>
    </row>
    <row r="7" spans="1:12" s="8" customFormat="1" ht="135">
      <c r="A7" s="26">
        <v>1</v>
      </c>
      <c r="B7" s="75" t="s">
        <v>52</v>
      </c>
      <c r="C7" s="27"/>
      <c r="D7" s="5" t="s">
        <v>10</v>
      </c>
      <c r="E7" s="28">
        <v>110</v>
      </c>
      <c r="F7" s="29"/>
      <c r="G7" s="30">
        <f aca="true" t="shared" si="0" ref="G7:G14">ROUND(F7*(1+H7),2)</f>
        <v>0</v>
      </c>
      <c r="H7" s="31">
        <v>0.08</v>
      </c>
      <c r="I7" s="30">
        <f aca="true" t="shared" si="1" ref="I7:I14">(ROUND(F7*E7,2))</f>
        <v>0</v>
      </c>
      <c r="J7" s="30">
        <f aca="true" t="shared" si="2" ref="J7:J14">ROUND(I7*(1+H7),2)</f>
        <v>0</v>
      </c>
      <c r="K7" s="4"/>
      <c r="L7" s="4"/>
    </row>
    <row r="8" spans="1:12" s="8" customFormat="1" ht="156">
      <c r="A8" s="4">
        <v>2</v>
      </c>
      <c r="B8" s="32" t="s">
        <v>53</v>
      </c>
      <c r="C8" s="27"/>
      <c r="D8" s="5" t="s">
        <v>10</v>
      </c>
      <c r="E8" s="28">
        <v>2</v>
      </c>
      <c r="F8" s="29"/>
      <c r="G8" s="30">
        <f t="shared" si="0"/>
        <v>0</v>
      </c>
      <c r="H8" s="31">
        <v>0.08</v>
      </c>
      <c r="I8" s="30">
        <f t="shared" si="1"/>
        <v>0</v>
      </c>
      <c r="J8" s="30">
        <f t="shared" si="2"/>
        <v>0</v>
      </c>
      <c r="K8" s="4"/>
      <c r="L8" s="4"/>
    </row>
    <row r="9" spans="1:12" s="8" customFormat="1" ht="156">
      <c r="A9" s="4">
        <v>3</v>
      </c>
      <c r="B9" s="33" t="s">
        <v>57</v>
      </c>
      <c r="C9" s="27"/>
      <c r="D9" s="5" t="s">
        <v>10</v>
      </c>
      <c r="E9" s="28">
        <v>10</v>
      </c>
      <c r="F9" s="29"/>
      <c r="G9" s="30">
        <f t="shared" si="0"/>
        <v>0</v>
      </c>
      <c r="H9" s="31">
        <v>0.08</v>
      </c>
      <c r="I9" s="30">
        <f t="shared" si="1"/>
        <v>0</v>
      </c>
      <c r="J9" s="30">
        <f t="shared" si="2"/>
        <v>0</v>
      </c>
      <c r="K9" s="4"/>
      <c r="L9" s="4"/>
    </row>
    <row r="10" spans="1:12" s="8" customFormat="1" ht="177">
      <c r="A10" s="4">
        <v>4</v>
      </c>
      <c r="B10" s="74" t="s">
        <v>54</v>
      </c>
      <c r="C10" s="27"/>
      <c r="D10" s="5" t="s">
        <v>10</v>
      </c>
      <c r="E10" s="28">
        <v>3</v>
      </c>
      <c r="F10" s="29"/>
      <c r="G10" s="30">
        <f t="shared" si="0"/>
        <v>0</v>
      </c>
      <c r="H10" s="31">
        <v>0.08</v>
      </c>
      <c r="I10" s="30">
        <f t="shared" si="1"/>
        <v>0</v>
      </c>
      <c r="J10" s="30">
        <f t="shared" si="2"/>
        <v>0</v>
      </c>
      <c r="K10" s="4"/>
      <c r="L10" s="4"/>
    </row>
    <row r="11" spans="1:12" s="8" customFormat="1" ht="21" customHeight="1">
      <c r="A11" s="4">
        <v>5</v>
      </c>
      <c r="B11" s="34" t="s">
        <v>43</v>
      </c>
      <c r="C11" s="5" t="s">
        <v>27</v>
      </c>
      <c r="D11" s="5" t="s">
        <v>10</v>
      </c>
      <c r="E11" s="35">
        <v>5</v>
      </c>
      <c r="F11" s="29"/>
      <c r="G11" s="30">
        <f t="shared" si="0"/>
        <v>0</v>
      </c>
      <c r="H11" s="31">
        <v>0.08</v>
      </c>
      <c r="I11" s="30">
        <f t="shared" si="1"/>
        <v>0</v>
      </c>
      <c r="J11" s="30">
        <f t="shared" si="2"/>
        <v>0</v>
      </c>
      <c r="K11" s="4"/>
      <c r="L11" s="4"/>
    </row>
    <row r="12" spans="1:12" s="8" customFormat="1" ht="42">
      <c r="A12" s="36">
        <v>6</v>
      </c>
      <c r="B12" s="37" t="s">
        <v>44</v>
      </c>
      <c r="C12" s="5" t="s">
        <v>45</v>
      </c>
      <c r="D12" s="5" t="s">
        <v>10</v>
      </c>
      <c r="E12" s="35">
        <v>6</v>
      </c>
      <c r="F12" s="29"/>
      <c r="G12" s="30">
        <f t="shared" si="0"/>
        <v>0</v>
      </c>
      <c r="H12" s="31">
        <v>0.08</v>
      </c>
      <c r="I12" s="30">
        <f t="shared" si="1"/>
        <v>0</v>
      </c>
      <c r="J12" s="30">
        <f t="shared" si="2"/>
        <v>0</v>
      </c>
      <c r="K12" s="4"/>
      <c r="L12" s="4"/>
    </row>
    <row r="13" spans="1:12" s="8" customFormat="1" ht="21">
      <c r="A13" s="4">
        <v>7</v>
      </c>
      <c r="B13" s="34" t="s">
        <v>39</v>
      </c>
      <c r="C13" s="5" t="s">
        <v>40</v>
      </c>
      <c r="D13" s="5" t="s">
        <v>10</v>
      </c>
      <c r="E13" s="35">
        <v>5</v>
      </c>
      <c r="F13" s="29"/>
      <c r="G13" s="30">
        <f t="shared" si="0"/>
        <v>0</v>
      </c>
      <c r="H13" s="31">
        <v>0.08</v>
      </c>
      <c r="I13" s="30">
        <f t="shared" si="1"/>
        <v>0</v>
      </c>
      <c r="J13" s="30">
        <f t="shared" si="2"/>
        <v>0</v>
      </c>
      <c r="K13" s="4"/>
      <c r="L13" s="4"/>
    </row>
    <row r="14" spans="1:12" s="8" customFormat="1" ht="10.5">
      <c r="A14" s="4">
        <v>8</v>
      </c>
      <c r="B14" s="34" t="s">
        <v>46</v>
      </c>
      <c r="C14" s="5" t="s">
        <v>49</v>
      </c>
      <c r="D14" s="5" t="s">
        <v>10</v>
      </c>
      <c r="E14" s="35">
        <v>5</v>
      </c>
      <c r="F14" s="29"/>
      <c r="G14" s="30">
        <f t="shared" si="0"/>
        <v>0</v>
      </c>
      <c r="H14" s="31">
        <v>0.08</v>
      </c>
      <c r="I14" s="30">
        <f t="shared" si="1"/>
        <v>0</v>
      </c>
      <c r="J14" s="30">
        <f t="shared" si="2"/>
        <v>0</v>
      </c>
      <c r="K14" s="4"/>
      <c r="L14" s="4"/>
    </row>
    <row r="15" spans="1:12" ht="10.5" customHeight="1">
      <c r="A15" s="4">
        <v>9</v>
      </c>
      <c r="B15" s="49" t="s">
        <v>29</v>
      </c>
      <c r="C15" s="5" t="s">
        <v>28</v>
      </c>
      <c r="D15" s="5" t="s">
        <v>10</v>
      </c>
      <c r="E15" s="28">
        <v>2</v>
      </c>
      <c r="F15" s="50"/>
      <c r="G15" s="30">
        <f>ROUND(F15*(1+H15),2)</f>
        <v>0</v>
      </c>
      <c r="H15" s="51">
        <v>0.08</v>
      </c>
      <c r="I15" s="30">
        <f>ROUND(F15*E15,2)</f>
        <v>0</v>
      </c>
      <c r="J15" s="30">
        <f>ROUND(I15*(1+H15),2)</f>
        <v>0</v>
      </c>
      <c r="K15" s="9"/>
      <c r="L15" s="10"/>
    </row>
    <row r="16" spans="1:12" ht="10.5">
      <c r="A16" s="36">
        <v>10</v>
      </c>
      <c r="B16" s="49" t="s">
        <v>30</v>
      </c>
      <c r="C16" s="52" t="s">
        <v>50</v>
      </c>
      <c r="D16" s="5" t="s">
        <v>10</v>
      </c>
      <c r="E16" s="28">
        <v>50</v>
      </c>
      <c r="F16" s="50"/>
      <c r="G16" s="30">
        <f aca="true" t="shared" si="3" ref="G16:G21">ROUND(F16*(1+H16),2)</f>
        <v>0</v>
      </c>
      <c r="H16" s="51">
        <v>0.08</v>
      </c>
      <c r="I16" s="30">
        <f aca="true" t="shared" si="4" ref="I16:I21">ROUND(F16*E16,2)</f>
        <v>0</v>
      </c>
      <c r="J16" s="30">
        <f aca="true" t="shared" si="5" ref="J16:J21">ROUND(I16*(1+H16),2)</f>
        <v>0</v>
      </c>
      <c r="K16" s="9"/>
      <c r="L16" s="10"/>
    </row>
    <row r="17" spans="1:12" ht="31.5">
      <c r="A17" s="4">
        <v>11</v>
      </c>
      <c r="B17" s="53" t="s">
        <v>37</v>
      </c>
      <c r="C17" s="5" t="s">
        <v>38</v>
      </c>
      <c r="D17" s="5" t="s">
        <v>56</v>
      </c>
      <c r="E17" s="28">
        <v>1</v>
      </c>
      <c r="F17" s="50"/>
      <c r="G17" s="30">
        <f t="shared" si="3"/>
        <v>0</v>
      </c>
      <c r="H17" s="51">
        <v>0.08</v>
      </c>
      <c r="I17" s="30">
        <f t="shared" si="4"/>
        <v>0</v>
      </c>
      <c r="J17" s="30">
        <f t="shared" si="5"/>
        <v>0</v>
      </c>
      <c r="K17" s="9"/>
      <c r="L17" s="10"/>
    </row>
    <row r="18" spans="1:12" ht="21">
      <c r="A18" s="4">
        <v>12</v>
      </c>
      <c r="B18" s="49" t="s">
        <v>35</v>
      </c>
      <c r="C18" s="5" t="s">
        <v>36</v>
      </c>
      <c r="D18" s="5" t="s">
        <v>10</v>
      </c>
      <c r="E18" s="28">
        <v>50</v>
      </c>
      <c r="F18" s="50"/>
      <c r="G18" s="30">
        <f t="shared" si="3"/>
        <v>0</v>
      </c>
      <c r="H18" s="51">
        <v>0.08</v>
      </c>
      <c r="I18" s="30">
        <f t="shared" si="4"/>
        <v>0</v>
      </c>
      <c r="J18" s="30">
        <f t="shared" si="5"/>
        <v>0</v>
      </c>
      <c r="K18" s="9"/>
      <c r="L18" s="10"/>
    </row>
    <row r="19" spans="1:12" ht="10.5">
      <c r="A19" s="4">
        <v>13</v>
      </c>
      <c r="B19" s="54" t="s">
        <v>51</v>
      </c>
      <c r="C19" s="27" t="s">
        <v>31</v>
      </c>
      <c r="D19" s="5" t="s">
        <v>10</v>
      </c>
      <c r="E19" s="28">
        <v>10</v>
      </c>
      <c r="F19" s="50"/>
      <c r="G19" s="30">
        <f t="shared" si="3"/>
        <v>0</v>
      </c>
      <c r="H19" s="51">
        <v>0.08</v>
      </c>
      <c r="I19" s="30">
        <f t="shared" si="4"/>
        <v>0</v>
      </c>
      <c r="J19" s="30">
        <f t="shared" si="5"/>
        <v>0</v>
      </c>
      <c r="K19" s="9"/>
      <c r="L19" s="10"/>
    </row>
    <row r="20" spans="1:12" ht="10.5">
      <c r="A20" s="36">
        <v>14</v>
      </c>
      <c r="B20" s="54" t="s">
        <v>32</v>
      </c>
      <c r="C20" s="27" t="s">
        <v>33</v>
      </c>
      <c r="D20" s="5" t="s">
        <v>10</v>
      </c>
      <c r="E20" s="28">
        <v>10</v>
      </c>
      <c r="F20" s="50"/>
      <c r="G20" s="30">
        <f t="shared" si="3"/>
        <v>0</v>
      </c>
      <c r="H20" s="51">
        <v>0.08</v>
      </c>
      <c r="I20" s="30">
        <f t="shared" si="4"/>
        <v>0</v>
      </c>
      <c r="J20" s="30">
        <f t="shared" si="5"/>
        <v>0</v>
      </c>
      <c r="K20" s="9"/>
      <c r="L20" s="10"/>
    </row>
    <row r="21" spans="1:12" ht="10.5">
      <c r="A21" s="4">
        <v>15</v>
      </c>
      <c r="B21" s="55" t="s">
        <v>34</v>
      </c>
      <c r="C21" s="27" t="s">
        <v>28</v>
      </c>
      <c r="D21" s="5" t="s">
        <v>10</v>
      </c>
      <c r="E21" s="28">
        <v>10</v>
      </c>
      <c r="F21" s="50"/>
      <c r="G21" s="30">
        <f t="shared" si="3"/>
        <v>0</v>
      </c>
      <c r="H21" s="51">
        <v>0.08</v>
      </c>
      <c r="I21" s="30">
        <f t="shared" si="4"/>
        <v>0</v>
      </c>
      <c r="J21" s="30">
        <f t="shared" si="5"/>
        <v>0</v>
      </c>
      <c r="K21" s="9"/>
      <c r="L21" s="10"/>
    </row>
    <row r="22" spans="1:12" ht="10.5">
      <c r="A22" s="19"/>
      <c r="B22" s="40" t="s">
        <v>42</v>
      </c>
      <c r="C22" s="39"/>
      <c r="D22" s="8"/>
      <c r="E22" s="56"/>
      <c r="F22" s="1"/>
      <c r="G22" s="41"/>
      <c r="H22" s="42" t="s">
        <v>13</v>
      </c>
      <c r="I22" s="43">
        <f>SUM(I7:I21)</f>
        <v>0</v>
      </c>
      <c r="J22" s="43">
        <f>SUM(J7:J21)</f>
        <v>0</v>
      </c>
      <c r="K22" s="7"/>
      <c r="L22" s="8"/>
    </row>
    <row r="23" spans="1:12" ht="10.5">
      <c r="A23" s="19"/>
      <c r="D23" s="8"/>
      <c r="E23" s="57"/>
      <c r="F23" s="19"/>
      <c r="J23" s="44" t="s">
        <v>6</v>
      </c>
      <c r="K23" s="44"/>
      <c r="L23" s="44"/>
    </row>
    <row r="24" spans="1:12" ht="10.5">
      <c r="A24" s="19"/>
      <c r="B24" s="19"/>
      <c r="C24" s="19"/>
      <c r="D24" s="19"/>
      <c r="E24" s="58"/>
      <c r="F24" s="47"/>
      <c r="G24" s="19"/>
      <c r="H24" s="19"/>
      <c r="I24" s="19"/>
      <c r="J24" s="77" t="s">
        <v>7</v>
      </c>
      <c r="K24" s="77"/>
      <c r="L24" s="77"/>
    </row>
    <row r="25" spans="1:12" ht="10.5">
      <c r="A25" s="19"/>
      <c r="B25" s="45" t="s">
        <v>14</v>
      </c>
      <c r="C25" s="39"/>
      <c r="D25" s="19"/>
      <c r="E25" s="46"/>
      <c r="F25" s="47"/>
      <c r="G25" s="8"/>
      <c r="H25" s="8"/>
      <c r="I25" s="8"/>
      <c r="J25" s="8"/>
      <c r="K25" s="8"/>
      <c r="L25" s="8"/>
    </row>
    <row r="26" spans="1:12" ht="39">
      <c r="A26" s="25" t="s">
        <v>3</v>
      </c>
      <c r="B26" s="3" t="s">
        <v>0</v>
      </c>
      <c r="C26" s="3" t="s">
        <v>9</v>
      </c>
      <c r="D26" s="3" t="s">
        <v>18</v>
      </c>
      <c r="E26" s="3" t="s">
        <v>1</v>
      </c>
      <c r="F26" s="12" t="s">
        <v>20</v>
      </c>
      <c r="G26" s="13" t="s">
        <v>5</v>
      </c>
      <c r="H26" s="3" t="s">
        <v>65</v>
      </c>
      <c r="I26" s="13" t="s">
        <v>4</v>
      </c>
      <c r="J26" s="13" t="s">
        <v>2</v>
      </c>
      <c r="K26" s="3" t="s">
        <v>12</v>
      </c>
      <c r="L26" s="3" t="s">
        <v>8</v>
      </c>
    </row>
    <row r="27" spans="1:12" ht="15.75" customHeight="1">
      <c r="A27" s="48">
        <v>1</v>
      </c>
      <c r="B27" s="59" t="s">
        <v>48</v>
      </c>
      <c r="C27" s="60" t="s">
        <v>41</v>
      </c>
      <c r="D27" s="60" t="s">
        <v>26</v>
      </c>
      <c r="E27" s="61">
        <v>1100</v>
      </c>
      <c r="F27" s="50"/>
      <c r="G27" s="30">
        <f>ROUND(F27*(1+H27),2)</f>
        <v>0</v>
      </c>
      <c r="H27" s="51">
        <v>0.08</v>
      </c>
      <c r="I27" s="30">
        <f>ROUND(F27*E27,2)</f>
        <v>0</v>
      </c>
      <c r="J27" s="30">
        <f>ROUND(I27*(1+H27),2)</f>
        <v>0</v>
      </c>
      <c r="K27" s="9"/>
      <c r="L27" s="10"/>
    </row>
    <row r="28" spans="1:12" ht="10.5">
      <c r="A28" s="19"/>
      <c r="B28" s="38"/>
      <c r="C28" s="39"/>
      <c r="D28" s="8"/>
      <c r="E28" s="40"/>
      <c r="F28" s="1"/>
      <c r="G28" s="41"/>
      <c r="H28" s="42" t="s">
        <v>13</v>
      </c>
      <c r="I28" s="43">
        <f>SUM(I27)</f>
        <v>0</v>
      </c>
      <c r="J28" s="43">
        <f>SUM(J27)</f>
        <v>0</v>
      </c>
      <c r="K28" s="7"/>
      <c r="L28" s="8"/>
    </row>
    <row r="29" spans="1:12" ht="21.75" customHeight="1">
      <c r="A29" s="19"/>
      <c r="D29" s="8"/>
      <c r="E29" s="57"/>
      <c r="F29" s="19"/>
      <c r="J29" s="44" t="s">
        <v>6</v>
      </c>
      <c r="K29" s="44"/>
      <c r="L29" s="44"/>
    </row>
    <row r="30" spans="1:12" ht="69.75" customHeight="1">
      <c r="A30" s="19"/>
      <c r="B30" s="19"/>
      <c r="C30" s="19"/>
      <c r="D30" s="19"/>
      <c r="E30" s="58"/>
      <c r="F30" s="47"/>
      <c r="G30" s="19"/>
      <c r="H30" s="19"/>
      <c r="I30" s="19"/>
      <c r="J30" s="78" t="s">
        <v>7</v>
      </c>
      <c r="K30" s="78"/>
      <c r="L30" s="78"/>
    </row>
    <row r="31" spans="1:12" ht="10.5">
      <c r="A31" s="19"/>
      <c r="B31" s="19"/>
      <c r="C31" s="19"/>
      <c r="D31" s="19"/>
      <c r="E31" s="58"/>
      <c r="F31" s="47"/>
      <c r="G31" s="19"/>
      <c r="H31" s="19"/>
      <c r="I31" s="19"/>
      <c r="J31" s="76"/>
      <c r="K31" s="76"/>
      <c r="L31" s="76"/>
    </row>
    <row r="32" spans="1:12" ht="10.5">
      <c r="A32" s="19"/>
      <c r="B32" s="45" t="s">
        <v>15</v>
      </c>
      <c r="C32" s="38"/>
      <c r="D32" s="19"/>
      <c r="E32" s="46"/>
      <c r="F32" s="47"/>
      <c r="G32" s="8"/>
      <c r="H32" s="8"/>
      <c r="I32" s="8"/>
      <c r="J32" s="8"/>
      <c r="K32" s="8"/>
      <c r="L32" s="8"/>
    </row>
    <row r="33" spans="1:12" ht="39">
      <c r="A33" s="25" t="s">
        <v>3</v>
      </c>
      <c r="B33" s="3" t="s">
        <v>0</v>
      </c>
      <c r="C33" s="3" t="s">
        <v>9</v>
      </c>
      <c r="D33" s="3" t="s">
        <v>18</v>
      </c>
      <c r="E33" s="3" t="s">
        <v>1</v>
      </c>
      <c r="F33" s="12" t="s">
        <v>21</v>
      </c>
      <c r="G33" s="13" t="s">
        <v>5</v>
      </c>
      <c r="H33" s="3" t="s">
        <v>65</v>
      </c>
      <c r="I33" s="13" t="s">
        <v>4</v>
      </c>
      <c r="J33" s="13" t="s">
        <v>2</v>
      </c>
      <c r="K33" s="3" t="s">
        <v>12</v>
      </c>
      <c r="L33" s="3" t="s">
        <v>8</v>
      </c>
    </row>
    <row r="34" spans="1:12" ht="226.5" customHeight="1">
      <c r="A34" s="48">
        <v>1</v>
      </c>
      <c r="B34" s="66" t="s">
        <v>55</v>
      </c>
      <c r="C34" s="6"/>
      <c r="D34" s="60" t="s">
        <v>47</v>
      </c>
      <c r="E34" s="61">
        <v>1100</v>
      </c>
      <c r="F34" s="50"/>
      <c r="G34" s="30">
        <f>ROUND(F34*(1+H34),2)</f>
        <v>0</v>
      </c>
      <c r="H34" s="51">
        <v>0.08</v>
      </c>
      <c r="I34" s="30">
        <f>ROUND(F34*E34,2)</f>
        <v>0</v>
      </c>
      <c r="J34" s="30">
        <f>ROUND(I34*(1+H34),2)</f>
        <v>0</v>
      </c>
      <c r="K34" s="9"/>
      <c r="L34" s="10"/>
    </row>
    <row r="35" spans="1:12" ht="10.5">
      <c r="A35" s="19"/>
      <c r="B35" s="38"/>
      <c r="C35" s="62"/>
      <c r="D35" s="8"/>
      <c r="E35" s="40"/>
      <c r="F35" s="1"/>
      <c r="G35" s="41"/>
      <c r="H35" s="42" t="s">
        <v>13</v>
      </c>
      <c r="I35" s="43">
        <f>I34</f>
        <v>0</v>
      </c>
      <c r="J35" s="43">
        <f>J34</f>
        <v>0</v>
      </c>
      <c r="K35" s="7"/>
      <c r="L35" s="8"/>
    </row>
    <row r="36" spans="1:12" ht="10.5">
      <c r="A36" s="19"/>
      <c r="C36" s="1"/>
      <c r="D36" s="8"/>
      <c r="E36" s="57"/>
      <c r="F36" s="19"/>
      <c r="J36" s="44" t="s">
        <v>6</v>
      </c>
      <c r="K36" s="44"/>
      <c r="L36" s="44"/>
    </row>
    <row r="37" spans="1:12" ht="10.5">
      <c r="A37" s="19"/>
      <c r="B37" s="19"/>
      <c r="C37" s="19"/>
      <c r="D37" s="19"/>
      <c r="E37" s="58"/>
      <c r="F37" s="47"/>
      <c r="G37" s="19"/>
      <c r="H37" s="19"/>
      <c r="I37" s="19"/>
      <c r="J37" s="77" t="s">
        <v>7</v>
      </c>
      <c r="K37" s="77"/>
      <c r="L37" s="77"/>
    </row>
    <row r="38" spans="1:12" ht="10.5">
      <c r="A38" s="19"/>
      <c r="B38" s="19"/>
      <c r="C38" s="19"/>
      <c r="D38" s="19"/>
      <c r="E38" s="58"/>
      <c r="F38" s="47"/>
      <c r="G38" s="19"/>
      <c r="H38" s="19"/>
      <c r="I38" s="19"/>
      <c r="J38" s="17"/>
      <c r="K38" s="17"/>
      <c r="L38" s="17"/>
    </row>
    <row r="39" spans="1:12" ht="10.5">
      <c r="A39" s="19"/>
      <c r="B39" s="45" t="s">
        <v>16</v>
      </c>
      <c r="C39" s="39"/>
      <c r="D39" s="19"/>
      <c r="E39" s="46"/>
      <c r="F39" s="47"/>
      <c r="G39" s="8"/>
      <c r="H39" s="8"/>
      <c r="I39" s="8"/>
      <c r="J39" s="8"/>
      <c r="K39" s="19"/>
      <c r="L39" s="19"/>
    </row>
    <row r="40" spans="1:12" ht="39">
      <c r="A40" s="25" t="s">
        <v>3</v>
      </c>
      <c r="B40" s="3" t="s">
        <v>0</v>
      </c>
      <c r="C40" s="3" t="s">
        <v>9</v>
      </c>
      <c r="D40" s="3" t="s">
        <v>18</v>
      </c>
      <c r="E40" s="3" t="s">
        <v>1</v>
      </c>
      <c r="F40" s="12" t="s">
        <v>58</v>
      </c>
      <c r="G40" s="13" t="s">
        <v>5</v>
      </c>
      <c r="H40" s="3" t="s">
        <v>65</v>
      </c>
      <c r="I40" s="13" t="s">
        <v>4</v>
      </c>
      <c r="J40" s="13" t="s">
        <v>2</v>
      </c>
      <c r="K40" s="3" t="s">
        <v>12</v>
      </c>
      <c r="L40" s="3" t="s">
        <v>8</v>
      </c>
    </row>
    <row r="41" spans="1:12" ht="21">
      <c r="A41" s="48">
        <v>1</v>
      </c>
      <c r="B41" s="70" t="s">
        <v>59</v>
      </c>
      <c r="C41" s="68" t="s">
        <v>60</v>
      </c>
      <c r="D41" s="60" t="s">
        <v>61</v>
      </c>
      <c r="E41" s="61">
        <v>20</v>
      </c>
      <c r="F41" s="50"/>
      <c r="G41" s="30">
        <f>ROUND(F41*(1+H41),2)</f>
        <v>0</v>
      </c>
      <c r="H41" s="51">
        <v>0.08</v>
      </c>
      <c r="I41" s="30">
        <f>ROUND(F41*E41,2)</f>
        <v>0</v>
      </c>
      <c r="J41" s="30">
        <f>ROUND(I41*(1+H41),2)</f>
        <v>0</v>
      </c>
      <c r="K41" s="9"/>
      <c r="L41" s="10"/>
    </row>
    <row r="42" spans="1:12" ht="31.5">
      <c r="A42" s="48">
        <v>2</v>
      </c>
      <c r="B42" s="71" t="s">
        <v>62</v>
      </c>
      <c r="C42" s="68" t="s">
        <v>64</v>
      </c>
      <c r="D42" s="60" t="s">
        <v>61</v>
      </c>
      <c r="E42" s="61">
        <v>700</v>
      </c>
      <c r="F42" s="50"/>
      <c r="G42" s="30">
        <f>ROUND(F42*(1+H42),2)</f>
        <v>0</v>
      </c>
      <c r="H42" s="51">
        <v>0.08</v>
      </c>
      <c r="I42" s="30">
        <f>ROUND(F42*E42,2)</f>
        <v>0</v>
      </c>
      <c r="J42" s="30">
        <f>ROUND(I42*(1+H42),2)</f>
        <v>0</v>
      </c>
      <c r="K42" s="9"/>
      <c r="L42" s="10"/>
    </row>
    <row r="43" spans="1:12" ht="21">
      <c r="A43" s="48">
        <v>3</v>
      </c>
      <c r="B43" s="71" t="s">
        <v>63</v>
      </c>
      <c r="C43" s="68" t="s">
        <v>66</v>
      </c>
      <c r="D43" s="60" t="s">
        <v>61</v>
      </c>
      <c r="E43" s="61">
        <v>10</v>
      </c>
      <c r="F43" s="50"/>
      <c r="G43" s="30">
        <f>ROUND(F43*(1+H43),2)</f>
        <v>0</v>
      </c>
      <c r="H43" s="51">
        <v>0.08</v>
      </c>
      <c r="I43" s="30">
        <f>ROUND(F43*E43,2)</f>
        <v>0</v>
      </c>
      <c r="J43" s="30">
        <f>ROUND(I43*(1+H43),2)</f>
        <v>0</v>
      </c>
      <c r="K43" s="9"/>
      <c r="L43" s="10"/>
    </row>
    <row r="44" spans="1:12" ht="21">
      <c r="A44" s="48">
        <v>4</v>
      </c>
      <c r="B44" s="71" t="s">
        <v>67</v>
      </c>
      <c r="C44" s="68" t="s">
        <v>68</v>
      </c>
      <c r="D44" s="60" t="s">
        <v>61</v>
      </c>
      <c r="E44" s="61">
        <v>1</v>
      </c>
      <c r="F44" s="72"/>
      <c r="G44" s="30">
        <f>ROUND(F44*(1+H44),2)</f>
        <v>0</v>
      </c>
      <c r="H44" s="51">
        <v>0.08</v>
      </c>
      <c r="I44" s="30">
        <f>ROUND(F44*E44,2)</f>
        <v>0</v>
      </c>
      <c r="J44" s="30">
        <f>ROUND(I44*(1+H44),2)</f>
        <v>0</v>
      </c>
      <c r="K44" s="9"/>
      <c r="L44" s="10"/>
    </row>
    <row r="45" spans="1:12" ht="10.5">
      <c r="A45" s="19"/>
      <c r="F45" s="1"/>
      <c r="G45" s="41"/>
      <c r="H45" s="42" t="s">
        <v>13</v>
      </c>
      <c r="I45" s="43">
        <f>SUM(I41:I44)</f>
        <v>0</v>
      </c>
      <c r="J45" s="43">
        <f>SUM(J41:J44)</f>
        <v>0</v>
      </c>
      <c r="K45" s="19"/>
      <c r="L45" s="19"/>
    </row>
    <row r="46" spans="1:10" ht="10.5">
      <c r="A46" s="19"/>
      <c r="D46" s="8"/>
      <c r="E46" s="57"/>
      <c r="F46" s="19"/>
      <c r="J46" s="1" t="s">
        <v>6</v>
      </c>
    </row>
    <row r="47" spans="1:12" ht="10.5">
      <c r="A47" s="19"/>
      <c r="B47" s="19"/>
      <c r="C47" s="19"/>
      <c r="D47" s="19"/>
      <c r="E47" s="58"/>
      <c r="F47" s="47"/>
      <c r="G47" s="19"/>
      <c r="H47" s="19"/>
      <c r="I47" s="19"/>
      <c r="J47" s="17" t="s">
        <v>7</v>
      </c>
      <c r="K47" s="19"/>
      <c r="L47" s="19"/>
    </row>
    <row r="48" spans="1:12" ht="10.5">
      <c r="A48" s="19"/>
      <c r="B48" s="19"/>
      <c r="C48" s="19"/>
      <c r="D48" s="19"/>
      <c r="E48" s="58"/>
      <c r="F48" s="47"/>
      <c r="G48" s="19"/>
      <c r="H48" s="19"/>
      <c r="I48" s="19"/>
      <c r="J48" s="17"/>
      <c r="K48" s="17"/>
      <c r="L48" s="17"/>
    </row>
    <row r="49" spans="1:12" ht="10.5">
      <c r="A49" s="19"/>
      <c r="B49" s="19"/>
      <c r="C49" s="19"/>
      <c r="D49" s="19"/>
      <c r="E49" s="58"/>
      <c r="F49" s="47"/>
      <c r="G49" s="19"/>
      <c r="H49" s="19"/>
      <c r="I49" s="19"/>
      <c r="J49" s="17"/>
      <c r="K49" s="17"/>
      <c r="L49" s="17"/>
    </row>
    <row r="50" spans="1:12" ht="10.5">
      <c r="A50" s="19"/>
      <c r="B50" s="63" t="s">
        <v>22</v>
      </c>
      <c r="C50" s="3" t="s">
        <v>23</v>
      </c>
      <c r="D50" s="84" t="s">
        <v>24</v>
      </c>
      <c r="E50" s="84"/>
      <c r="F50" s="84"/>
      <c r="G50" s="19"/>
      <c r="H50" s="17"/>
      <c r="J50" s="8"/>
      <c r="K50" s="8"/>
      <c r="L50" s="8"/>
    </row>
    <row r="51" spans="2:10" ht="10.5">
      <c r="B51" s="64" t="s">
        <v>25</v>
      </c>
      <c r="C51" s="73"/>
      <c r="D51" s="79">
        <f>C51*1.08</f>
        <v>0</v>
      </c>
      <c r="E51" s="80"/>
      <c r="F51" s="80"/>
      <c r="J51" s="17"/>
    </row>
    <row r="52" spans="2:10" ht="10.5">
      <c r="B52" s="64" t="s">
        <v>14</v>
      </c>
      <c r="C52" s="73"/>
      <c r="D52" s="79">
        <f>C52*1.08</f>
        <v>0</v>
      </c>
      <c r="E52" s="80"/>
      <c r="F52" s="80"/>
      <c r="J52" s="17"/>
    </row>
    <row r="53" spans="2:10" ht="10.5">
      <c r="B53" s="64" t="s">
        <v>15</v>
      </c>
      <c r="C53" s="73"/>
      <c r="D53" s="79">
        <f>C53*1.08</f>
        <v>0</v>
      </c>
      <c r="E53" s="80"/>
      <c r="F53" s="80"/>
      <c r="J53" s="17"/>
    </row>
    <row r="54" spans="2:10" ht="10.5">
      <c r="B54" s="64" t="s">
        <v>16</v>
      </c>
      <c r="C54" s="73"/>
      <c r="D54" s="79">
        <f>C54*1.08</f>
        <v>0</v>
      </c>
      <c r="E54" s="80"/>
      <c r="F54" s="80"/>
      <c r="J54" s="17"/>
    </row>
    <row r="55" spans="1:12" ht="10.5">
      <c r="A55" s="11"/>
      <c r="B55" s="65" t="s">
        <v>19</v>
      </c>
      <c r="C55" s="67"/>
      <c r="D55" s="81">
        <f>SUM(D51:F54)</f>
        <v>0</v>
      </c>
      <c r="E55" s="82"/>
      <c r="F55" s="83"/>
      <c r="G55" s="11"/>
      <c r="H55" s="11"/>
      <c r="I55" s="11"/>
      <c r="J55" s="11"/>
      <c r="K55" s="11"/>
      <c r="L55" s="11"/>
    </row>
    <row r="61" ht="12.75">
      <c r="F61" s="69"/>
    </row>
    <row r="62" ht="12.75">
      <c r="F62" s="69"/>
    </row>
    <row r="65" spans="1:12" s="11" customFormat="1" ht="10.5">
      <c r="A65" s="1"/>
      <c r="B65" s="1"/>
      <c r="C65" s="17"/>
      <c r="D65" s="1"/>
      <c r="E65" s="17"/>
      <c r="F65" s="18"/>
      <c r="G65" s="1"/>
      <c r="H65" s="1"/>
      <c r="I65" s="1"/>
      <c r="J65" s="1"/>
      <c r="K65" s="1"/>
      <c r="L65" s="1"/>
    </row>
  </sheetData>
  <sheetProtection/>
  <mergeCells count="10">
    <mergeCell ref="I1:J2"/>
    <mergeCell ref="J24:L24"/>
    <mergeCell ref="J30:L30"/>
    <mergeCell ref="D54:F54"/>
    <mergeCell ref="D55:F55"/>
    <mergeCell ref="J37:L37"/>
    <mergeCell ref="D50:F50"/>
    <mergeCell ref="D51:F51"/>
    <mergeCell ref="D52:F52"/>
    <mergeCell ref="D53:F53"/>
  </mergeCells>
  <dataValidations count="1">
    <dataValidation type="list" allowBlank="1" showInputMessage="1" showErrorMessage="1" sqref="H7:H14">
      <formula1>stawkaVAT</formula1>
    </dataValidation>
  </dataValidations>
  <printOptions/>
  <pageMargins left="0.11811023622047245" right="0.11811023622047245" top="0.15748031496062992" bottom="0.15748031496062992" header="0" footer="0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Sidor</dc:creator>
  <cp:keywords/>
  <dc:description/>
  <cp:lastModifiedBy>Nyrek-Koczkodaj Anna</cp:lastModifiedBy>
  <cp:lastPrinted>2017-12-13T11:12:21Z</cp:lastPrinted>
  <dcterms:created xsi:type="dcterms:W3CDTF">2007-10-11T07:13:52Z</dcterms:created>
  <dcterms:modified xsi:type="dcterms:W3CDTF">2017-12-19T10:35:19Z</dcterms:modified>
  <cp:category/>
  <cp:version/>
  <cp:contentType/>
  <cp:contentStatus/>
</cp:coreProperties>
</file>